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AppData\Local\Microsoft\Windows\INetCache\Content.Word\"/>
    </mc:Choice>
  </mc:AlternateContent>
  <xr:revisionPtr revIDLastSave="0" documentId="13_ncr:1_{0B57F9A6-7EC0-47D3-A292-5A4AA42FFD3A}" xr6:coauthVersionLast="47" xr6:coauthVersionMax="47" xr10:uidLastSave="{00000000-0000-0000-0000-000000000000}"/>
  <bookViews>
    <workbookView visibility="hidden" xWindow="-120" yWindow="-120" windowWidth="20730" windowHeight="11040" xr2:uid="{00000000-000D-0000-FFFF-FFFF00000000}"/>
  </bookViews>
  <sheets>
    <sheet name="Scenerio Based Analysis" sheetId="2" r:id="rId1"/>
  </sheets>
  <externalReferences>
    <externalReference r:id="rId2"/>
    <externalReference r:id="rId3"/>
  </externalReferences>
  <definedNames>
    <definedName name="Annual">12</definedName>
    <definedName name="APay">#REF!</definedName>
    <definedName name="ARec">#REF!</definedName>
    <definedName name="Asset_Life">'[1]Revenue Streams'!#REF!</definedName>
    <definedName name="Assets">'[1]Revenue Streams'!#REF!</definedName>
    <definedName name="Cash_Inv">'[1]Revenue Streams'!#REF!</definedName>
    <definedName name="CE_1">'[1]Revenue Streams'!#REF!</definedName>
    <definedName name="CE_10">'[1]Revenue Streams'!#REF!</definedName>
    <definedName name="CE_11">'[1]Revenue Streams'!#REF!</definedName>
    <definedName name="CE_12">'[1]Revenue Streams'!#REF!</definedName>
    <definedName name="CE_13">'[1]Revenue Streams'!#REF!</definedName>
    <definedName name="CE_14">'[1]Revenue Streams'!#REF!</definedName>
    <definedName name="CE_15">'[1]Revenue Streams'!#REF!</definedName>
    <definedName name="CE_2">'[1]Revenue Streams'!#REF!</definedName>
    <definedName name="CE_3">'[1]Revenue Streams'!#REF!</definedName>
    <definedName name="CE_4">'[1]Revenue Streams'!#REF!</definedName>
    <definedName name="CE_5">'[1]Revenue Streams'!#REF!</definedName>
    <definedName name="CE_6">'[1]Revenue Streams'!#REF!</definedName>
    <definedName name="CE_7">'[1]Revenue Streams'!#REF!</definedName>
    <definedName name="CE_8">'[1]Revenue Streams'!#REF!</definedName>
    <definedName name="CE_9">'[1]Revenue Streams'!#REF!</definedName>
    <definedName name="CEI_1">'[1]Revenue Streams'!#REF!</definedName>
    <definedName name="CEI_10">'[1]Revenue Streams'!#REF!</definedName>
    <definedName name="CEI_11">'[1]Revenue Streams'!#REF!</definedName>
    <definedName name="CEI_12">'[1]Revenue Streams'!#REF!</definedName>
    <definedName name="CEI_13">'[1]Revenue Streams'!#REF!</definedName>
    <definedName name="CEI_14">'[1]Revenue Streams'!#REF!</definedName>
    <definedName name="CEI_15">'[1]Revenue Streams'!#REF!</definedName>
    <definedName name="CEI_2">'[1]Revenue Streams'!#REF!</definedName>
    <definedName name="CEI_21">'[1]Revenue Streams'!#REF!</definedName>
    <definedName name="CEI_210">'[1]Revenue Streams'!#REF!</definedName>
    <definedName name="CEI_211">'[1]Revenue Streams'!#REF!</definedName>
    <definedName name="CEI_212">'[1]Revenue Streams'!#REF!</definedName>
    <definedName name="CEI_213">'[1]Revenue Streams'!#REF!</definedName>
    <definedName name="CEI_214">'[1]Revenue Streams'!#REF!</definedName>
    <definedName name="CEI_215">'[1]Revenue Streams'!#REF!</definedName>
    <definedName name="CEI_22">'[1]Revenue Streams'!#REF!</definedName>
    <definedName name="CEI_23">'[1]Revenue Streams'!#REF!</definedName>
    <definedName name="CEI_24">'[1]Revenue Streams'!#REF!</definedName>
    <definedName name="CEI_25">'[1]Revenue Streams'!#REF!</definedName>
    <definedName name="CEI_26">'[1]Revenue Streams'!#REF!</definedName>
    <definedName name="CEI_27">'[1]Revenue Streams'!#REF!</definedName>
    <definedName name="CEI_28">'[1]Revenue Streams'!#REF!</definedName>
    <definedName name="CEI_29">'[1]Revenue Streams'!#REF!</definedName>
    <definedName name="CEI_3">'[1]Revenue Streams'!#REF!</definedName>
    <definedName name="CEI_31">'[1]Revenue Streams'!#REF!</definedName>
    <definedName name="CEI_310">'[1]Revenue Streams'!#REF!</definedName>
    <definedName name="CEI_311">'[1]Revenue Streams'!#REF!</definedName>
    <definedName name="CEI_312">'[1]Revenue Streams'!#REF!</definedName>
    <definedName name="CEI_313">'[1]Revenue Streams'!#REF!</definedName>
    <definedName name="CEI_314">'[1]Revenue Streams'!#REF!</definedName>
    <definedName name="CEI_315">'[1]Revenue Streams'!#REF!</definedName>
    <definedName name="CEI_32">'[1]Revenue Streams'!#REF!</definedName>
    <definedName name="CEI_33">'[1]Revenue Streams'!#REF!</definedName>
    <definedName name="CEI_34">'[1]Revenue Streams'!#REF!</definedName>
    <definedName name="CEI_35">'[1]Revenue Streams'!#REF!</definedName>
    <definedName name="CEI_36">'[1]Revenue Streams'!#REF!</definedName>
    <definedName name="CEI_37">'[1]Revenue Streams'!#REF!</definedName>
    <definedName name="CEI_38">'[1]Revenue Streams'!#REF!</definedName>
    <definedName name="CEI_39">'[1]Revenue Streams'!#REF!</definedName>
    <definedName name="CEI_4">'[1]Revenue Streams'!#REF!</definedName>
    <definedName name="CEI_5">'[1]Revenue Streams'!#REF!</definedName>
    <definedName name="CEI_6">'[1]Revenue Streams'!#REF!</definedName>
    <definedName name="CEI_7">'[1]Revenue Streams'!#REF!</definedName>
    <definedName name="CEI_8">'[1]Revenue Streams'!#REF!</definedName>
    <definedName name="CEI_9">'[1]Revenue Streams'!#REF!</definedName>
    <definedName name="CoS">'[1]Revenue Streams'!$D$33</definedName>
    <definedName name="Cos_1">#REF!</definedName>
    <definedName name="Cos_2">#REF!</definedName>
    <definedName name="CPP">#REF!</definedName>
    <definedName name="CPP_Cap">#REF!</definedName>
    <definedName name="CPP_Rate">#REF!</definedName>
    <definedName name="CT_Rate">'[1]Revenue Streams'!#REF!</definedName>
    <definedName name="D_Data">#REF!</definedName>
    <definedName name="D_Row">#REF!</definedName>
    <definedName name="Ded">3500</definedName>
    <definedName name="EI">#REF!</definedName>
    <definedName name="EMP_EI_Rate">#REF!</definedName>
    <definedName name="ER_CAP">#REF!</definedName>
    <definedName name="ER_Rate">#REF!</definedName>
    <definedName name="FE_1">'[1]Revenue Streams'!#REF!</definedName>
    <definedName name="FE_10">'[1]Revenue Streams'!#REF!</definedName>
    <definedName name="FE_11">'[1]Revenue Streams'!#REF!</definedName>
    <definedName name="FE_12">'[1]Revenue Streams'!#REF!</definedName>
    <definedName name="FE_13">'[1]Revenue Streams'!#REF!</definedName>
    <definedName name="FE_14">'[1]Revenue Streams'!#REF!</definedName>
    <definedName name="FE_15">'[1]Revenue Streams'!#REF!</definedName>
    <definedName name="FE_2">'[1]Revenue Streams'!#REF!</definedName>
    <definedName name="FE_3">'[1]Revenue Streams'!#REF!</definedName>
    <definedName name="FE_4">'[1]Revenue Streams'!#REF!</definedName>
    <definedName name="FE_5">'[1]Revenue Streams'!#REF!</definedName>
    <definedName name="FE_6">'[1]Revenue Streams'!#REF!</definedName>
    <definedName name="FE_7">'[1]Revenue Streams'!#REF!</definedName>
    <definedName name="FE_8">'[1]Revenue Streams'!#REF!</definedName>
    <definedName name="FE_9">'[1]Revenue Streams'!#REF!</definedName>
    <definedName name="FEI_1">'[1]Revenue Streams'!#REF!</definedName>
    <definedName name="FEI_10">'[1]Revenue Streams'!#REF!</definedName>
    <definedName name="FEI_11">'[1]Revenue Streams'!#REF!</definedName>
    <definedName name="FEI_12">'[1]Revenue Streams'!#REF!</definedName>
    <definedName name="FEI_13">'[1]Revenue Streams'!#REF!</definedName>
    <definedName name="FEI_14">'[1]Revenue Streams'!#REF!</definedName>
    <definedName name="FEI_15">'[1]Revenue Streams'!#REF!</definedName>
    <definedName name="FEI_2">'[1]Revenue Streams'!#REF!</definedName>
    <definedName name="FEI_21">'[1]Revenue Streams'!#REF!</definedName>
    <definedName name="FEI_210">'[1]Revenue Streams'!#REF!</definedName>
    <definedName name="FEI_211">'[1]Revenue Streams'!#REF!</definedName>
    <definedName name="FEI_212">'[1]Revenue Streams'!#REF!</definedName>
    <definedName name="FEI_213">'[1]Revenue Streams'!#REF!</definedName>
    <definedName name="FEI_214">'[1]Revenue Streams'!#REF!</definedName>
    <definedName name="FEI_215">'[1]Revenue Streams'!#REF!</definedName>
    <definedName name="FEI_22">'[1]Revenue Streams'!#REF!</definedName>
    <definedName name="FEI_23">'[1]Revenue Streams'!#REF!</definedName>
    <definedName name="FEI_24">'[1]Revenue Streams'!#REF!</definedName>
    <definedName name="FEI_25">'[1]Revenue Streams'!#REF!</definedName>
    <definedName name="FEI_26">'[1]Revenue Streams'!#REF!</definedName>
    <definedName name="FEI_27">'[1]Revenue Streams'!#REF!</definedName>
    <definedName name="FEI_28">'[1]Revenue Streams'!#REF!</definedName>
    <definedName name="FEI_29">'[1]Revenue Streams'!#REF!</definedName>
    <definedName name="FEI_3">'[1]Revenue Streams'!#REF!</definedName>
    <definedName name="FEI_31">'[1]Revenue Streams'!#REF!</definedName>
    <definedName name="FEI_310">'[1]Revenue Streams'!#REF!</definedName>
    <definedName name="FEI_311">'[1]Revenue Streams'!#REF!</definedName>
    <definedName name="FEI_312">'[1]Revenue Streams'!#REF!</definedName>
    <definedName name="FEI_313">'[1]Revenue Streams'!#REF!</definedName>
    <definedName name="FEI_314">'[1]Revenue Streams'!#REF!</definedName>
    <definedName name="FEI_315">'[1]Revenue Streams'!#REF!</definedName>
    <definedName name="FEI_32">'[1]Revenue Streams'!#REF!</definedName>
    <definedName name="FEI_33">'[1]Revenue Streams'!#REF!</definedName>
    <definedName name="FEI_34">'[1]Revenue Streams'!#REF!</definedName>
    <definedName name="FEI_35">'[1]Revenue Streams'!#REF!</definedName>
    <definedName name="FEI_36">'[1]Revenue Streams'!#REF!</definedName>
    <definedName name="FEI_37">'[1]Revenue Streams'!#REF!</definedName>
    <definedName name="FEI_38">'[1]Revenue Streams'!#REF!</definedName>
    <definedName name="FEI_39">'[1]Revenue Streams'!#REF!</definedName>
    <definedName name="FEI_4">'[1]Revenue Streams'!#REF!</definedName>
    <definedName name="FEI_5">'[1]Revenue Streams'!#REF!</definedName>
    <definedName name="FEI_6">'[1]Revenue Streams'!#REF!</definedName>
    <definedName name="FEI_7">'[1]Revenue Streams'!#REF!</definedName>
    <definedName name="FEI_8">'[1]Revenue Streams'!#REF!</definedName>
    <definedName name="FEI_9">'[1]Revenue Streams'!#REF!</definedName>
    <definedName name="HST">0.13</definedName>
    <definedName name="Inv">'[1]Revenue Streams'!#REF!</definedName>
    <definedName name="L_Rate">'[1]Revenue Streams'!#REF!</definedName>
    <definedName name="L_Term">'[1]Revenue Streams'!#REF!</definedName>
    <definedName name="Loans">'[1]Revenue Streams'!#REF!</definedName>
    <definedName name="M_Col">#REF!</definedName>
    <definedName name="M_CoS">#REF!</definedName>
    <definedName name="M_Sls">#REF!</definedName>
    <definedName name="MaxE">#REF!</definedName>
    <definedName name="MaxECPP">#REF!</definedName>
    <definedName name="Op_Assets">'[1]Revenue Streams'!#REF!</definedName>
    <definedName name="Op_Cap">'[1]Revenue Streams'!#REF!</definedName>
    <definedName name="Op_Inv">'[1]Revenue Streams'!#REF!</definedName>
    <definedName name="Op_Oper_Cst">'[1]Revenue Streams'!#REF!</definedName>
    <definedName name="Ops_EQ_Sel">'[1]Revenue Streams'!#REF!</definedName>
    <definedName name="P_Col">#REF!</definedName>
    <definedName name="P_Data">#REF!</definedName>
    <definedName name="P_Row">#REF!</definedName>
    <definedName name="Pay_Info">#REF!</definedName>
    <definedName name="Pays">12</definedName>
    <definedName name="PInv_mth">'[1]Revenue Streams'!#REF!</definedName>
    <definedName name="S_Cash_Inf">'[1]Revenue Streams'!#REF!</definedName>
    <definedName name="S_Rate">1-'[1]Revenue Streams'!#REF!</definedName>
    <definedName name="SH_Inv">'[1]Revenue Streams'!#REF!</definedName>
    <definedName name="SInv_mth">'[1]Revenue Streams'!#REF!</definedName>
    <definedName name="Sls_1">#REF!</definedName>
    <definedName name="Sls_2">#REF!</definedName>
    <definedName name="Sls2_Col">#REF!</definedName>
    <definedName name="St_Date">'[1]Revenue Streams'!$D$6</definedName>
    <definedName name="U_CP_A">'[1]Revenue Streams'!$D$13</definedName>
    <definedName name="U_CP_B">'[1]Revenue Streams'!$E$13</definedName>
    <definedName name="U_CP_C">'[1]Revenue Streams'!$F$13</definedName>
    <definedName name="U_CP_D">'[1]Revenue Streams'!$G$13</definedName>
    <definedName name="U_CP_E">'[1]Revenue Streams'!$H$13</definedName>
    <definedName name="U_SP_A">'[1]Revenue Streams'!$D$14</definedName>
    <definedName name="U_SP_B">'[1]Revenue Streams'!$E$14</definedName>
    <definedName name="U_SP_C">'[1]Revenue Streams'!$F$14</definedName>
    <definedName name="U_SP_D">'[1]Revenue Streams'!$G$14</definedName>
    <definedName name="U_SP_E">'[1]Revenue Streams'!$H$14</definedName>
  </definedNames>
  <calcPr calcId="191029"/>
  <oleSize ref="B2:O2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<sst xmlns="http://schemas.openxmlformats.org/spreadsheetml/2006/main" count="44" uniqueCount="21">
  <si>
    <t xml:space="preserve">Scenerio Based Analysis </t>
  </si>
  <si>
    <t>Revenue Lower</t>
  </si>
  <si>
    <t>Revenue Increase</t>
  </si>
  <si>
    <t>Expense Increase</t>
  </si>
  <si>
    <t>Expense Lower</t>
  </si>
  <si>
    <t>Base Scenario</t>
  </si>
  <si>
    <t>Conservative Scenario</t>
  </si>
  <si>
    <t>Optimistic Scenario</t>
  </si>
  <si>
    <t>Years</t>
  </si>
  <si>
    <t>Revenue</t>
  </si>
  <si>
    <t>COGS</t>
  </si>
  <si>
    <t>Gross Profit</t>
  </si>
  <si>
    <t>Salaries &amp; Employee Benefits</t>
  </si>
  <si>
    <t>Salaries</t>
  </si>
  <si>
    <t>Operating Expenses</t>
  </si>
  <si>
    <t>EDITDA</t>
  </si>
  <si>
    <t xml:space="preserve">Interest </t>
  </si>
  <si>
    <t>Depreciation</t>
  </si>
  <si>
    <t>EBT</t>
  </si>
  <si>
    <t xml:space="preserve">Tax 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</si>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</sst>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General&quot;E&quot;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20E0E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4" fillId="3" borderId="0" xfId="2" applyFont="1" applyFill="1" applyAlignment="1">
      <alignment horizontal="right"/>
    </xf>
    <xf numFmtId="0" fontId="6" fillId="4" borderId="1" xfId="0" applyFont="1" applyFill="1" applyBorder="1"/>
    <xf numFmtId="164" fontId="6" fillId="4" borderId="2" xfId="0" applyNumberFormat="1" applyFont="1" applyFill="1" applyBorder="1"/>
    <xf numFmtId="164" fontId="6" fillId="4" borderId="3" xfId="0" applyNumberFormat="1" applyFont="1" applyFill="1" applyBorder="1"/>
    <xf numFmtId="0" fontId="0" fillId="0" borderId="4" xfId="0" applyBorder="1"/>
    <xf numFmtId="0" fontId="0" fillId="0" borderId="5" xfId="0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0" xfId="0" applyNumberFormat="1"/>
    <xf numFmtId="165" fontId="0" fillId="0" borderId="5" xfId="0" applyNumberFormat="1" applyBorder="1"/>
    <xf numFmtId="44" fontId="0" fillId="0" borderId="0" xfId="1" applyFont="1" applyBorder="1"/>
    <xf numFmtId="44" fontId="0" fillId="0" borderId="5" xfId="1" applyFont="1" applyBorder="1"/>
    <xf numFmtId="0" fontId="2" fillId="4" borderId="4" xfId="0" applyFont="1" applyFill="1" applyBorder="1"/>
    <xf numFmtId="165" fontId="6" fillId="4" borderId="8" xfId="1" applyNumberFormat="1" applyFont="1" applyFill="1" applyBorder="1"/>
    <xf numFmtId="165" fontId="6" fillId="4" borderId="9" xfId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P/Documents/Burj%20Consulting/Amderron/financial_fundamental_amderon__1_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OneDrive\Documents\Capidel%20Consulting\SEO%20Articles\Financial%20model%20for%20startup\Financial%20Model.xlsx" TargetMode="External"/><Relationship Id="rId1" Type="http://schemas.openxmlformats.org/officeDocument/2006/relationships/externalLinkPath" Target="file:///C:\Users\hp\OneDrive\Documents\Capidel%20Consulting\SEO%20Articles\Financial%20model%20for%20startup\Financial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Stream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"/>
      <sheetName val="General Information"/>
      <sheetName val="Sources &amp; Uses of Funds"/>
      <sheetName val="Revenue"/>
      <sheetName val="Expense Input Sheet"/>
      <sheetName val="Direct Cost &amp; OPEX"/>
      <sheetName val="Hiring Plan"/>
      <sheetName val="CAPEX &amp; Depreciation"/>
      <sheetName val="Monthly Model"/>
      <sheetName val="Quarterly Model"/>
      <sheetName val="Annually Model"/>
      <sheetName val="Breakeven"/>
      <sheetName val="Scenerio Based Analysis"/>
    </sheetNames>
    <sheetDataSet>
      <sheetData sheetId="0"/>
      <sheetData sheetId="1">
        <row r="4">
          <cell r="C4">
            <v>46388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E7F6-64AE-4607-8DF8-61500F54BFCF}">
  <dimension ref="B2:O24"/>
  <sheetViews>
    <sheetView showGridLines="0" tabSelected="1" zoomScale="82" zoomScaleNormal="82" workbookViewId="0">
      <selection activeCell="O11" sqref="O11"/>
    </sheetView>
  </sheetViews>
  <sheetFormatPr defaultColWidth="8.85546875" defaultRowHeight="15" x14ac:dyDescent="0.25"/>
  <cols>
    <col min="1" max="1" width="2.7109375" customWidth="1"/>
    <col min="2" max="2" width="18.85546875" customWidth="1"/>
    <col min="3" max="5" width="14.28515625" customWidth="1"/>
    <col min="6" max="6" width="2.7109375" customWidth="1"/>
    <col min="7" max="7" width="18.85546875" customWidth="1"/>
    <col min="8" max="9" width="15" customWidth="1"/>
    <col min="10" max="10" width="16.140625" customWidth="1"/>
    <col min="11" max="11" width="2.7109375" customWidth="1"/>
    <col min="12" max="12" width="18.85546875" customWidth="1"/>
    <col min="13" max="14" width="12" customWidth="1"/>
    <col min="15" max="15" width="13" bestFit="1" customWidth="1"/>
  </cols>
  <sheetData>
    <row r="2" spans="2:15" ht="15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1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2:15" x14ac:dyDescent="0.25">
      <c r="G5" t="s">
        <v>1</v>
      </c>
      <c r="H5" s="1">
        <v>0.25</v>
      </c>
      <c r="L5" t="s">
        <v>2</v>
      </c>
      <c r="M5" s="1">
        <v>0.05</v>
      </c>
    </row>
    <row r="6" spans="2:15" x14ac:dyDescent="0.25">
      <c r="G6" t="s">
        <v>3</v>
      </c>
      <c r="H6" s="1">
        <v>0.5</v>
      </c>
      <c r="L6" t="s">
        <v>4</v>
      </c>
      <c r="M6" s="1">
        <v>0.02</v>
      </c>
    </row>
    <row r="7" spans="2:15" ht="18" customHeight="1" x14ac:dyDescent="0.35">
      <c r="B7" s="22" t="s">
        <v>5</v>
      </c>
      <c r="C7" s="22"/>
      <c r="D7" s="22"/>
      <c r="E7" s="22"/>
      <c r="G7" s="22" t="s">
        <v>6</v>
      </c>
      <c r="H7" s="22"/>
      <c r="I7" s="22"/>
      <c r="J7" s="22"/>
      <c r="L7" s="22" t="s">
        <v>7</v>
      </c>
      <c r="M7" s="22"/>
      <c r="N7" s="22"/>
      <c r="O7" s="22"/>
    </row>
    <row r="8" spans="2:15" ht="7.5" customHeight="1" thickBot="1" x14ac:dyDescent="0.3"/>
    <row r="9" spans="2:15" x14ac:dyDescent="0.25">
      <c r="B9" s="2" t="s">
        <v>8</v>
      </c>
      <c r="C9" s="3">
        <f>YEAR('[2]General Information'!$C$4)</f>
        <v>2027</v>
      </c>
      <c r="D9" s="3">
        <f>C9+1</f>
        <v>2028</v>
      </c>
      <c r="E9" s="4">
        <f t="shared" ref="E9" si="0">D9+1</f>
        <v>2029</v>
      </c>
      <c r="G9" s="2" t="s">
        <v>8</v>
      </c>
      <c r="H9" s="3">
        <f>YEAR('[2]General Information'!$C$4)</f>
        <v>2027</v>
      </c>
      <c r="I9" s="3">
        <f>H9+1</f>
        <v>2028</v>
      </c>
      <c r="J9" s="4">
        <f t="shared" ref="J9" si="1">I9+1</f>
        <v>2029</v>
      </c>
      <c r="L9" s="2" t="s">
        <v>8</v>
      </c>
      <c r="M9" s="3">
        <f>YEAR('[2]General Information'!$C$4)</f>
        <v>2027</v>
      </c>
      <c r="N9" s="3">
        <f>M9+1</f>
        <v>2028</v>
      </c>
      <c r="O9" s="4">
        <f t="shared" ref="O9" si="2">N9+1</f>
        <v>2029</v>
      </c>
    </row>
    <row r="10" spans="2:15" x14ac:dyDescent="0.25">
      <c r="B10" s="5"/>
      <c r="E10" s="6"/>
      <c r="G10" s="5"/>
      <c r="J10" s="6"/>
      <c r="L10" s="5"/>
      <c r="O10" s="6"/>
    </row>
    <row r="11" spans="2:15" x14ac:dyDescent="0.25">
      <c r="B11" s="5" t="s">
        <v>9</v>
      </c>
      <c r="C11" s="7">
        <v>3116200</v>
      </c>
      <c r="D11" s="7">
        <v>5775600</v>
      </c>
      <c r="E11" s="8">
        <v>9539760</v>
      </c>
      <c r="G11" s="5" t="s">
        <v>9</v>
      </c>
      <c r="H11" s="7">
        <f>C11*(1-$H$5)</f>
        <v>2337150</v>
      </c>
      <c r="I11" s="7">
        <f>D11*(1-$H$5)</f>
        <v>4331700</v>
      </c>
      <c r="J11" s="8">
        <f>E11*(1-$H$5)</f>
        <v>7154820</v>
      </c>
      <c r="L11" s="5" t="s">
        <v>9</v>
      </c>
      <c r="M11" s="7">
        <f>C11*(1+$M$5)</f>
        <v>3272010</v>
      </c>
      <c r="N11" s="7">
        <f>D11*(1+$M$5)</f>
        <v>6064380</v>
      </c>
      <c r="O11" s="8">
        <f>E11*(1+$M$5)</f>
        <v>10016748</v>
      </c>
    </row>
    <row r="12" spans="2:15" x14ac:dyDescent="0.25">
      <c r="B12" s="5" t="s">
        <v>10</v>
      </c>
      <c r="C12" s="7">
        <v>158715</v>
      </c>
      <c r="D12" s="7">
        <v>433170</v>
      </c>
      <c r="E12" s="8">
        <v>715482</v>
      </c>
      <c r="G12" s="5" t="s">
        <v>10</v>
      </c>
      <c r="H12" s="7">
        <f>C12*(1+$H$6)</f>
        <v>238072.5</v>
      </c>
      <c r="I12" s="7">
        <f>D12*(1+$H$6)</f>
        <v>649755</v>
      </c>
      <c r="J12" s="8">
        <f>E12*(1+$H$6)</f>
        <v>1073223</v>
      </c>
      <c r="L12" s="5" t="s">
        <v>10</v>
      </c>
      <c r="M12" s="7">
        <f>C12*(1-$M$6)</f>
        <v>155540.70000000001</v>
      </c>
      <c r="N12" s="7">
        <f>D12*(1-$M$6)</f>
        <v>424506.6</v>
      </c>
      <c r="O12" s="8">
        <f>E12*(1-$M$6)</f>
        <v>701172.36</v>
      </c>
    </row>
    <row r="13" spans="2:15" x14ac:dyDescent="0.25">
      <c r="B13" s="5" t="s">
        <v>11</v>
      </c>
      <c r="C13" s="9">
        <f>C11-C12</f>
        <v>2957485</v>
      </c>
      <c r="D13" s="9">
        <f t="shared" ref="D13:E13" si="3">D11-D12</f>
        <v>5342430</v>
      </c>
      <c r="E13" s="10">
        <f t="shared" si="3"/>
        <v>8824278</v>
      </c>
      <c r="G13" s="5" t="s">
        <v>11</v>
      </c>
      <c r="H13" s="9">
        <f>H11-H12</f>
        <v>2099077.5</v>
      </c>
      <c r="I13" s="9">
        <f t="shared" ref="I13:J13" si="4">I11-I12</f>
        <v>3681945</v>
      </c>
      <c r="J13" s="10">
        <f t="shared" si="4"/>
        <v>6081597</v>
      </c>
      <c r="L13" s="5" t="s">
        <v>11</v>
      </c>
      <c r="M13" s="9">
        <f>M11-M12</f>
        <v>3116469.3</v>
      </c>
      <c r="N13" s="9">
        <f t="shared" ref="N13:O13" si="5">N11-N12</f>
        <v>5639873.4000000004</v>
      </c>
      <c r="O13" s="10">
        <f t="shared" si="5"/>
        <v>9315575.6400000006</v>
      </c>
    </row>
    <row r="14" spans="2:15" x14ac:dyDescent="0.25">
      <c r="B14" s="5"/>
      <c r="E14" s="6"/>
      <c r="G14" s="5"/>
      <c r="J14" s="6"/>
      <c r="L14" s="5"/>
      <c r="O14" s="6"/>
    </row>
    <row r="15" spans="2:15" x14ac:dyDescent="0.25">
      <c r="B15" s="5" t="s">
        <v>12</v>
      </c>
      <c r="C15" s="7">
        <v>390000</v>
      </c>
      <c r="D15" s="7">
        <v>619800</v>
      </c>
      <c r="E15" s="8">
        <v>1116000</v>
      </c>
      <c r="G15" s="5" t="s">
        <v>13</v>
      </c>
      <c r="H15" s="7">
        <f t="shared" ref="H15:J16" si="6">C15*(1+$H$6)</f>
        <v>585000</v>
      </c>
      <c r="I15" s="7">
        <f t="shared" si="6"/>
        <v>929700</v>
      </c>
      <c r="J15" s="8">
        <f t="shared" si="6"/>
        <v>1674000</v>
      </c>
      <c r="L15" s="5" t="s">
        <v>13</v>
      </c>
      <c r="M15" s="7">
        <f t="shared" ref="M15:O16" si="7">C15*(1-$M$6)</f>
        <v>382200</v>
      </c>
      <c r="N15" s="7">
        <f t="shared" si="7"/>
        <v>607404</v>
      </c>
      <c r="O15" s="8">
        <f t="shared" si="7"/>
        <v>1093680</v>
      </c>
    </row>
    <row r="16" spans="2:15" x14ac:dyDescent="0.25">
      <c r="B16" s="5" t="s">
        <v>14</v>
      </c>
      <c r="C16" s="7">
        <v>226300</v>
      </c>
      <c r="D16" s="7">
        <v>135560.00000000003</v>
      </c>
      <c r="E16" s="8">
        <v>160316.00000000003</v>
      </c>
      <c r="G16" s="5" t="s">
        <v>14</v>
      </c>
      <c r="H16" s="7">
        <f t="shared" si="6"/>
        <v>339450</v>
      </c>
      <c r="I16" s="7">
        <f t="shared" si="6"/>
        <v>203340.00000000006</v>
      </c>
      <c r="J16" s="8">
        <f t="shared" si="6"/>
        <v>240474.00000000006</v>
      </c>
      <c r="L16" s="5" t="s">
        <v>14</v>
      </c>
      <c r="M16" s="7">
        <f t="shared" si="7"/>
        <v>221774</v>
      </c>
      <c r="N16" s="7">
        <f t="shared" si="7"/>
        <v>132848.80000000002</v>
      </c>
      <c r="O16" s="8">
        <f t="shared" si="7"/>
        <v>157109.68000000002</v>
      </c>
    </row>
    <row r="17" spans="2:15" x14ac:dyDescent="0.25">
      <c r="B17" s="5" t="s">
        <v>15</v>
      </c>
      <c r="C17" s="9">
        <f>C13-SUM(C15:C16)</f>
        <v>2341185</v>
      </c>
      <c r="D17" s="9">
        <f t="shared" ref="D17:E17" si="8">D13-SUM(D15:D16)</f>
        <v>4587070</v>
      </c>
      <c r="E17" s="10">
        <f t="shared" si="8"/>
        <v>7547962</v>
      </c>
      <c r="G17" s="5" t="s">
        <v>15</v>
      </c>
      <c r="H17" s="9">
        <f>H13-SUM(H15:H16)</f>
        <v>1174627.5</v>
      </c>
      <c r="I17" s="9">
        <f t="shared" ref="I17:J17" si="9">I13-SUM(I15:I16)</f>
        <v>2548905</v>
      </c>
      <c r="J17" s="10">
        <f t="shared" si="9"/>
        <v>4167123</v>
      </c>
      <c r="L17" s="5" t="s">
        <v>15</v>
      </c>
      <c r="M17" s="9">
        <f>M13-SUM(M15:M16)</f>
        <v>2512495.2999999998</v>
      </c>
      <c r="N17" s="9">
        <f t="shared" ref="N17:O17" si="10">N13-SUM(N15:N16)</f>
        <v>4899620.6000000006</v>
      </c>
      <c r="O17" s="10">
        <f t="shared" si="10"/>
        <v>8064785.9600000009</v>
      </c>
    </row>
    <row r="18" spans="2:15" x14ac:dyDescent="0.25">
      <c r="B18" s="5"/>
      <c r="E18" s="6"/>
      <c r="G18" s="5"/>
      <c r="J18" s="6"/>
      <c r="L18" s="5"/>
      <c r="O18" s="6"/>
    </row>
    <row r="19" spans="2:15" x14ac:dyDescent="0.25">
      <c r="B19" s="5" t="s">
        <v>16</v>
      </c>
      <c r="C19" s="7">
        <v>0</v>
      </c>
      <c r="D19" s="7">
        <v>0</v>
      </c>
      <c r="E19" s="8">
        <v>0</v>
      </c>
      <c r="G19" s="5" t="s">
        <v>16</v>
      </c>
      <c r="H19" s="7">
        <f t="shared" ref="H19:J20" si="11">C19*(1+$H$6)</f>
        <v>0</v>
      </c>
      <c r="I19" s="7">
        <f t="shared" si="11"/>
        <v>0</v>
      </c>
      <c r="J19" s="8">
        <f t="shared" si="11"/>
        <v>0</v>
      </c>
      <c r="L19" s="5" t="s">
        <v>16</v>
      </c>
      <c r="M19" s="7">
        <f t="shared" ref="M19:O20" si="12">C19*(1-$M$6)</f>
        <v>0</v>
      </c>
      <c r="N19" s="7">
        <f t="shared" si="12"/>
        <v>0</v>
      </c>
      <c r="O19" s="8">
        <f t="shared" si="12"/>
        <v>0</v>
      </c>
    </row>
    <row r="20" spans="2:15" x14ac:dyDescent="0.25">
      <c r="B20" s="5" t="s">
        <v>17</v>
      </c>
      <c r="C20" s="7">
        <v>9200</v>
      </c>
      <c r="D20" s="7">
        <v>9200</v>
      </c>
      <c r="E20" s="8">
        <v>9200</v>
      </c>
      <c r="G20" s="5" t="s">
        <v>17</v>
      </c>
      <c r="H20" s="7">
        <f t="shared" si="11"/>
        <v>13800</v>
      </c>
      <c r="I20" s="7">
        <f t="shared" si="11"/>
        <v>13800</v>
      </c>
      <c r="J20" s="8">
        <f t="shared" si="11"/>
        <v>13800</v>
      </c>
      <c r="L20" s="5" t="s">
        <v>17</v>
      </c>
      <c r="M20" s="7">
        <f t="shared" si="12"/>
        <v>9016</v>
      </c>
      <c r="N20" s="7">
        <f t="shared" si="12"/>
        <v>9016</v>
      </c>
      <c r="O20" s="8">
        <f t="shared" si="12"/>
        <v>9016</v>
      </c>
    </row>
    <row r="21" spans="2:15" x14ac:dyDescent="0.25">
      <c r="B21" s="5" t="s">
        <v>18</v>
      </c>
      <c r="C21" s="9">
        <f>C17-C19-C20</f>
        <v>2331985</v>
      </c>
      <c r="D21" s="9">
        <f t="shared" ref="D21:E21" si="13">D17-D19-D20</f>
        <v>4577870</v>
      </c>
      <c r="E21" s="10">
        <f t="shared" si="13"/>
        <v>7538762</v>
      </c>
      <c r="G21" s="5" t="s">
        <v>18</v>
      </c>
      <c r="H21" s="9">
        <f>H17-H19-H20</f>
        <v>1160827.5</v>
      </c>
      <c r="I21" s="9">
        <f t="shared" ref="I21:J21" si="14">I17-I19-I20</f>
        <v>2535105</v>
      </c>
      <c r="J21" s="10">
        <f t="shared" si="14"/>
        <v>4153323</v>
      </c>
      <c r="L21" s="5" t="s">
        <v>18</v>
      </c>
      <c r="M21" s="9">
        <f>M17-M19-M20</f>
        <v>2503479.2999999998</v>
      </c>
      <c r="N21" s="9">
        <f t="shared" ref="N21:O21" si="15">N17-N19-N20</f>
        <v>4890604.6000000006</v>
      </c>
      <c r="O21" s="10">
        <f t="shared" si="15"/>
        <v>8055769.9600000009</v>
      </c>
    </row>
    <row r="22" spans="2:15" x14ac:dyDescent="0.25">
      <c r="B22" s="5" t="s">
        <v>19</v>
      </c>
      <c r="C22" s="11">
        <v>166498.12499999997</v>
      </c>
      <c r="D22" s="11">
        <v>572233.75000000012</v>
      </c>
      <c r="E22" s="12">
        <v>942345.24999999988</v>
      </c>
      <c r="G22" s="5" t="s">
        <v>19</v>
      </c>
      <c r="H22" s="13">
        <f>'[2]Annually Model'!C74</f>
        <v>0</v>
      </c>
      <c r="I22" s="13">
        <f>'[2]Annually Model'!D74</f>
        <v>0</v>
      </c>
      <c r="J22" s="14">
        <f>'[2]Annually Model'!E74</f>
        <v>0</v>
      </c>
      <c r="L22" s="5" t="s">
        <v>19</v>
      </c>
      <c r="M22" s="7">
        <f>C22*(1-$M$6)</f>
        <v>163168.16249999998</v>
      </c>
      <c r="N22" s="7">
        <f>D22*(1-$M$6)</f>
        <v>560789.07500000007</v>
      </c>
      <c r="O22" s="8">
        <f>E22*(1-$M$6)</f>
        <v>923498.34499999986</v>
      </c>
    </row>
    <row r="23" spans="2:15" ht="15.75" thickBot="1" x14ac:dyDescent="0.3">
      <c r="B23" s="15" t="s">
        <v>20</v>
      </c>
      <c r="C23" s="16">
        <f>C21-C22</f>
        <v>2165486.875</v>
      </c>
      <c r="D23" s="16">
        <f t="shared" ref="D23:E23" si="16">D21-D22</f>
        <v>4005636.25</v>
      </c>
      <c r="E23" s="17">
        <f t="shared" si="16"/>
        <v>6596416.75</v>
      </c>
      <c r="G23" s="15" t="s">
        <v>20</v>
      </c>
      <c r="H23" s="16">
        <f>H21-H22</f>
        <v>1160827.5</v>
      </c>
      <c r="I23" s="16">
        <f t="shared" ref="I23:J23" si="17">I21-I22</f>
        <v>2535105</v>
      </c>
      <c r="J23" s="17">
        <f t="shared" si="17"/>
        <v>4153323</v>
      </c>
      <c r="L23" s="15" t="s">
        <v>20</v>
      </c>
      <c r="M23" s="16">
        <f>M21-M22</f>
        <v>2340311.1374999997</v>
      </c>
      <c r="N23" s="16">
        <f t="shared" ref="N23:O23" si="18">N21-N22</f>
        <v>4329815.5250000004</v>
      </c>
      <c r="O23" s="17">
        <f t="shared" si="18"/>
        <v>7132271.6150000012</v>
      </c>
    </row>
    <row r="24" spans="2:15" ht="16.5" thickTop="1" thickBot="1" x14ac:dyDescent="0.3">
      <c r="B24" s="18"/>
      <c r="C24" s="19"/>
      <c r="D24" s="19"/>
      <c r="E24" s="20"/>
      <c r="G24" s="18"/>
      <c r="H24" s="19"/>
      <c r="I24" s="19"/>
      <c r="J24" s="20"/>
      <c r="L24" s="18"/>
      <c r="M24" s="19"/>
      <c r="N24" s="19"/>
      <c r="O24" s="20"/>
    </row>
  </sheetData>
  <mergeCells count="4">
    <mergeCell ref="B2:O3"/>
    <mergeCell ref="B7:E7"/>
    <mergeCell ref="G7:J7"/>
    <mergeCell ref="L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Scenerio Based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kalsoom ijaz</dc:creator>
  <cp:lastModifiedBy>kalsoom ijaz</cp:lastModifiedBy>
  <dcterms:created xsi:type="dcterms:W3CDTF">2015-06-05T18:17:20Z</dcterms:created>
  <dcterms:modified xsi:type="dcterms:W3CDTF">2025-09-22T15:44:42Z</dcterms:modified>
</cp:coreProperties>
</file>